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C:\Users\Michael Welter\Desktop\"/>
    </mc:Choice>
  </mc:AlternateContent>
  <xr:revisionPtr revIDLastSave="0" documentId="13_ncr:1_{CDEBDE67-150E-4CDB-B121-559114CD5A65}" xr6:coauthVersionLast="45" xr6:coauthVersionMax="45" xr10:uidLastSave="{00000000-0000-0000-0000-000000000000}"/>
  <bookViews>
    <workbookView xWindow="-108" yWindow="-108" windowWidth="23256" windowHeight="12576" xr2:uid="{00000000-000D-0000-FFFF-FFFF00000000}"/>
  </bookViews>
  <sheets>
    <sheet name="Tabelle1" sheetId="1" r:id="rId1"/>
    <sheet name="Tabelle2" sheetId="2" r:id="rId2"/>
    <sheet name="Tabelle3" sheetId="3"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7" i="1" l="1"/>
  <c r="C37" i="1"/>
  <c r="E8" i="1" l="1"/>
  <c r="E7" i="1"/>
  <c r="E10" i="1" s="1"/>
  <c r="C7" i="1"/>
  <c r="C10" i="1" s="1"/>
  <c r="C38" i="1" s="1"/>
  <c r="C39" i="1" s="1"/>
  <c r="C42" i="1" s="1"/>
  <c r="C43" i="1" s="1"/>
  <c r="C44" i="1" s="1"/>
  <c r="E38" i="1" l="1"/>
  <c r="E12" i="1"/>
  <c r="E17" i="1" s="1"/>
  <c r="E18" i="1" s="1"/>
  <c r="C8" i="1"/>
  <c r="C12" i="1" s="1"/>
  <c r="C17" i="1" s="1"/>
  <c r="C18" i="1" s="1"/>
  <c r="E39" i="1" l="1"/>
  <c r="E42" i="1" s="1"/>
  <c r="E43" i="1" s="1"/>
  <c r="E44" i="1" s="1"/>
</calcChain>
</file>

<file path=xl/sharedStrings.xml><?xml version="1.0" encoding="utf-8"?>
<sst xmlns="http://schemas.openxmlformats.org/spreadsheetml/2006/main" count="119" uniqueCount="75">
  <si>
    <t>Jahresnutzungsgrad</t>
  </si>
  <si>
    <t>Schornsteinfeger, Emissionsprüfung</t>
  </si>
  <si>
    <t>&lt;1990</t>
  </si>
  <si>
    <t>1990-1995</t>
  </si>
  <si>
    <t>1996-2000</t>
  </si>
  <si>
    <t>2001-2005</t>
  </si>
  <si>
    <t>2006-2010</t>
  </si>
  <si>
    <t>Daten</t>
  </si>
  <si>
    <t>Beispielrechnung</t>
  </si>
  <si>
    <t>Ihre persönliche Rechnung</t>
  </si>
  <si>
    <t>Liter</t>
  </si>
  <si>
    <t>€</t>
  </si>
  <si>
    <t>kWh</t>
  </si>
  <si>
    <t>%</t>
  </si>
  <si>
    <t>Energiemenge des Öls</t>
  </si>
  <si>
    <t xml:space="preserve">nutzbare Energiemenge im Haus </t>
  </si>
  <si>
    <t>Baujahr Öl-Kessel</t>
  </si>
  <si>
    <t>Jährlicher Ölverbrauch ihrer Heizung</t>
  </si>
  <si>
    <r>
      <t>Wartungskosten</t>
    </r>
    <r>
      <rPr>
        <sz val="10"/>
        <color theme="1"/>
        <rFont val="Calibri"/>
        <family val="2"/>
        <scheme val="minor"/>
      </rPr>
      <t xml:space="preserve"> (z.B. Heizungsbauer, etc.)</t>
    </r>
  </si>
  <si>
    <r>
      <t>Kosten</t>
    </r>
    <r>
      <rPr>
        <sz val="10"/>
        <color theme="1"/>
        <rFont val="Calibri"/>
        <family val="2"/>
        <scheme val="minor"/>
      </rPr>
      <t xml:space="preserve"> (jeweils € je Jahr)</t>
    </r>
  </si>
  <si>
    <t>A</t>
  </si>
  <si>
    <t>B</t>
  </si>
  <si>
    <t>C=A*10</t>
  </si>
  <si>
    <t>D=B/10</t>
  </si>
  <si>
    <t>E</t>
  </si>
  <si>
    <t>F=C*E/100</t>
  </si>
  <si>
    <t>G=C*D</t>
  </si>
  <si>
    <t>H</t>
  </si>
  <si>
    <t>I</t>
  </si>
  <si>
    <t>J</t>
  </si>
  <si>
    <t>K</t>
  </si>
  <si>
    <t>L=Summe G bis K</t>
  </si>
  <si>
    <t>Formeln / Berechnung</t>
  </si>
  <si>
    <t>M=L/F*100</t>
  </si>
  <si>
    <t>Vergleich mit dem Preis einer Nahwärmeversorgung</t>
  </si>
  <si>
    <t>Quelle:</t>
  </si>
  <si>
    <t>naturstrom.de</t>
  </si>
  <si>
    <t>Grundpreis</t>
  </si>
  <si>
    <t>kW</t>
  </si>
  <si>
    <t>Anschlussleistung</t>
  </si>
  <si>
    <t>jährlicher Grundpreis</t>
  </si>
  <si>
    <t>Arbeitspreis</t>
  </si>
  <si>
    <t>D</t>
  </si>
  <si>
    <t>Grundpreis je kWh Wärmeverbrauch</t>
  </si>
  <si>
    <t>F</t>
  </si>
  <si>
    <t>G=E+F</t>
  </si>
  <si>
    <t>ct/kWh</t>
  </si>
  <si>
    <t>E=C/D*100</t>
  </si>
  <si>
    <t>pauschale Grundgebühr je kW Anschlussleistung</t>
  </si>
  <si>
    <t>C=A*B</t>
  </si>
  <si>
    <t>bedarfsabhängiger Preis je kWh genutzter Wärme</t>
  </si>
  <si>
    <r>
      <t>Stromkosten</t>
    </r>
    <r>
      <rPr>
        <sz val="10"/>
        <color theme="1"/>
        <rFont val="Calibri"/>
        <family val="2"/>
        <scheme val="minor"/>
      </rPr>
      <t xml:space="preserve"> (für den Ölbrenner etc.)</t>
    </r>
  </si>
  <si>
    <t xml:space="preserve">Bei der Kostenbetrachtung für den Wärmebedarf müssen neben den Heizölkosten auch die Investitions- und Wartungskosten der Heizungsanlage berücksichtigt werden. </t>
  </si>
  <si>
    <t>Ihre persönliche Kostenübersicht</t>
  </si>
  <si>
    <t>jährlicher Wärmeverbrauch - siehe "nutzbare Energiemenge im Haus" von oben</t>
  </si>
  <si>
    <t xml:space="preserve">   &gt; 2010</t>
  </si>
  <si>
    <t>weitere Vorteile einer Nahwärmeversorgung</t>
  </si>
  <si>
    <r>
      <t>spezifischer Energiepreis pro kWh</t>
    </r>
    <r>
      <rPr>
        <vertAlign val="superscript"/>
        <sz val="12"/>
        <color theme="1"/>
        <rFont val="Calibri"/>
        <family val="2"/>
        <scheme val="minor"/>
      </rPr>
      <t>1</t>
    </r>
  </si>
  <si>
    <r>
      <t>Jahresnutzungsgrad Heizkessel</t>
    </r>
    <r>
      <rPr>
        <vertAlign val="superscript"/>
        <sz val="12"/>
        <color theme="1"/>
        <rFont val="Calibri"/>
        <family val="2"/>
        <scheme val="minor"/>
      </rPr>
      <t>2</t>
    </r>
  </si>
  <si>
    <r>
      <t>Rückstellung für Ersatzbeschaffung</t>
    </r>
    <r>
      <rPr>
        <vertAlign val="superscript"/>
        <sz val="12"/>
        <color theme="1"/>
        <rFont val="Calibri"/>
        <family val="2"/>
        <scheme val="minor"/>
      </rPr>
      <t>3</t>
    </r>
    <r>
      <rPr>
        <sz val="12"/>
        <color theme="1"/>
        <rFont val="Calibri"/>
        <family val="2"/>
        <scheme val="minor"/>
      </rPr>
      <t xml:space="preserve"> Heizung</t>
    </r>
  </si>
  <si>
    <t>Gesamtpreis je kWh genutzter Wärme*</t>
  </si>
  <si>
    <t>* alle Angaben sind Brutto-Preise, also mit Mehrwertsteuer</t>
  </si>
  <si>
    <t>tatsächlicher Preis je kWh genutzter Wärme*</t>
  </si>
  <si>
    <t xml:space="preserve">³ Die Kosten für eine Erneuerung der Kesselanlage werden mit 12.000 € angenommen und über 20 Jahre angespart.
</t>
  </si>
  <si>
    <r>
      <t xml:space="preserve">Neben dem Kostenvergleich können bei einer Nahwärmeversorgung zudem weitere Vorteile berücksichtigt werden:
- </t>
    </r>
    <r>
      <rPr>
        <b/>
        <sz val="12"/>
        <rFont val="Calibri"/>
        <family val="2"/>
        <scheme val="minor"/>
      </rPr>
      <t xml:space="preserve">mehr Komfort </t>
    </r>
    <r>
      <rPr>
        <sz val="12"/>
        <rFont val="Calibri"/>
        <family val="2"/>
        <scheme val="minor"/>
      </rPr>
      <t xml:space="preserve">durch große Versorgungssicherheit, regelmäßige monatliche Abschlagszahlungen statt Brennstoff-
  vorfinanzierung und Investitions- und Wartungskosten der Heizungsanlage, zusätzlicher Raumgewinn durch Wegfall von
  Heizungsanlage und Brennstofflager, kein Ölgeruch mehr
- </t>
    </r>
    <r>
      <rPr>
        <b/>
        <sz val="12"/>
        <rFont val="Calibri"/>
        <family val="2"/>
        <scheme val="minor"/>
      </rPr>
      <t>Zukunftsinvestition</t>
    </r>
    <r>
      <rPr>
        <sz val="12"/>
        <rFont val="Calibri"/>
        <family val="2"/>
        <scheme val="minor"/>
      </rPr>
      <t xml:space="preserve"> durch mehr regionale Wertschöpfung und flexibele Einsatzmöglichkeit zukünftiger Energieformen
- gemeinsamer Beitrag zum </t>
    </r>
    <r>
      <rPr>
        <b/>
        <sz val="12"/>
        <rFont val="Calibri"/>
        <family val="2"/>
        <scheme val="minor"/>
      </rPr>
      <t>Klimaschutz</t>
    </r>
    <r>
      <rPr>
        <sz val="12"/>
        <rFont val="Calibri"/>
        <family val="2"/>
        <scheme val="minor"/>
      </rPr>
      <t xml:space="preserve"> durch Unabhängigkeit von fossilen Brennstoffen</t>
    </r>
  </si>
  <si>
    <r>
      <rPr>
        <vertAlign val="superscript"/>
        <sz val="12"/>
        <color theme="1"/>
        <rFont val="Calibri"/>
        <family val="2"/>
        <scheme val="minor"/>
      </rPr>
      <t>1</t>
    </r>
    <r>
      <rPr>
        <sz val="12"/>
        <color theme="1"/>
        <rFont val="Calibri"/>
        <family val="2"/>
        <scheme val="minor"/>
      </rPr>
      <t xml:space="preserve"> Der spezifische Energiepreis pro kWh ergibt sich aus dem Heizwert von Heizöl (1 Liter Öl = 10 kWh Energie).
</t>
    </r>
  </si>
  <si>
    <r>
      <t xml:space="preserve">Wie z.B. auch bei der Stromversorgung setzt sich der Nahwärmepreis zusammen aus einem Grundpreis und einem Arbeitspreis:
Der </t>
    </r>
    <r>
      <rPr>
        <b/>
        <sz val="12"/>
        <color theme="1"/>
        <rFont val="Calibri"/>
        <family val="2"/>
        <scheme val="minor"/>
      </rPr>
      <t>Grundpreis</t>
    </r>
    <r>
      <rPr>
        <sz val="12"/>
        <color theme="1"/>
        <rFont val="Calibri"/>
        <family val="2"/>
        <scheme val="minor"/>
      </rPr>
      <t xml:space="preserve"> ist ein konstanter Betrag, der pro Jahr für den Nahwärmeanschluss erhoben wird. Er bezieht sich auf die Anschlussleistung (in kW) und ist eine vom Verbrauch unabhängige pauschale Grundgebühr.
Der </t>
    </r>
    <r>
      <rPr>
        <b/>
        <sz val="12"/>
        <color theme="1"/>
        <rFont val="Calibri"/>
        <family val="2"/>
        <scheme val="minor"/>
      </rPr>
      <t>Arbeitspreis</t>
    </r>
    <r>
      <rPr>
        <sz val="12"/>
        <color theme="1"/>
        <rFont val="Calibri"/>
        <family val="2"/>
        <scheme val="minor"/>
      </rPr>
      <t xml:space="preserve"> gibt den Preis für eine Kilowattstunde (kWh) Wärme an, die aus dem Netz bezogen und im Haus genutzt wird. Er bezieht sich also auf den Verbrauch und ist im Gegensatz zum pauschal berechneten Grundpreis bedarfsabhängig und kann je nach individuellem Verbrauch steigen oder fallen. </t>
    </r>
  </si>
  <si>
    <t>jährliche Gesamtkosten</t>
  </si>
  <si>
    <t>H=D*G/100</t>
  </si>
  <si>
    <t>I=H/12</t>
  </si>
  <si>
    <t>montliche Abschlagszahlung</t>
  </si>
  <si>
    <r>
      <t>Verbrauchskosten</t>
    </r>
    <r>
      <rPr>
        <sz val="10"/>
        <color theme="1"/>
        <rFont val="Calibri"/>
        <family val="2"/>
        <scheme val="minor"/>
      </rPr>
      <t xml:space="preserve"> (aus obiger Energiemenge und -preis)</t>
    </r>
  </si>
  <si>
    <t>jährliche Gesamtkosten - vgl. "jährliche Gesamtkosten" oben</t>
  </si>
  <si>
    <t>Ölpreis je Liter</t>
  </si>
  <si>
    <t xml:space="preserve">² Je nach Alter des Öl-Kessels ergibt sich der Jahresnutzungsgrad aus Umwandlungsverlusten zwischen 19-25%. Umwandlungsverluste entstehen aus Abstrahlverlusten des Kessels und in Form von heißem Abgas, das durch den Schornstein entweicht. Der Jahresnutzungsgrad ist als mittlerer Wirkungsgrad des Kessels zu verstehen und nicht mit dem vom Hersteller angegebenen Spitzenwirkungsgrad zu verwechseln.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</si>
</sst>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2" x14ac:knownFonts="1">
    <font>
      <sz val="12"/>
      <color theme="1"/>
      <name val="Calibri"/>
      <family val="2"/>
      <scheme val="minor"/>
    </font>
    <font>
      <sz val="10"/>
      <color theme="1"/>
      <name val="Calibri"/>
      <family val="2"/>
      <scheme val="minor"/>
    </font>
    <font>
      <sz val="10"/>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b/>
      <sz val="16"/>
      <color theme="9" tint="-0.249977111117893"/>
      <name val="Calibri"/>
      <family val="2"/>
      <scheme val="minor"/>
    </font>
    <font>
      <sz val="10"/>
      <color theme="1" tint="0.499984740745262"/>
      <name val="Calibri"/>
      <family val="2"/>
      <scheme val="minor"/>
    </font>
    <font>
      <b/>
      <sz val="10"/>
      <color theme="1" tint="0.499984740745262"/>
      <name val="Calibri"/>
      <family val="2"/>
      <scheme val="minor"/>
    </font>
    <font>
      <b/>
      <sz val="12"/>
      <color theme="1" tint="0.499984740745262"/>
      <name val="Calibri"/>
      <family val="2"/>
      <scheme val="minor"/>
    </font>
    <font>
      <sz val="12"/>
      <color theme="1" tint="0.499984740745262"/>
      <name val="Calibri"/>
      <family val="2"/>
      <scheme val="minor"/>
    </font>
    <font>
      <b/>
      <sz val="8"/>
      <color theme="1"/>
      <name val="Calibri"/>
      <family val="2"/>
      <scheme val="minor"/>
    </font>
    <font>
      <b/>
      <sz val="10"/>
      <color rgb="FFC00000"/>
      <name val="Calibri"/>
      <family val="2"/>
      <scheme val="minor"/>
    </font>
    <font>
      <b/>
      <sz val="12"/>
      <color rgb="FFC00000"/>
      <name val="Calibri"/>
      <family val="2"/>
      <scheme val="minor"/>
    </font>
    <font>
      <sz val="8"/>
      <color rgb="FF0000FF"/>
      <name val="Calibri"/>
      <family val="2"/>
      <scheme val="minor"/>
    </font>
    <font>
      <sz val="8"/>
      <color theme="1"/>
      <name val="Calibri"/>
      <family val="2"/>
      <scheme val="minor"/>
    </font>
    <font>
      <sz val="12"/>
      <name val="Calibri"/>
      <family val="2"/>
      <scheme val="minor"/>
    </font>
    <font>
      <b/>
      <sz val="12"/>
      <name val="Calibri"/>
      <family val="2"/>
      <scheme val="minor"/>
    </font>
    <font>
      <vertAlign val="superscript"/>
      <sz val="12"/>
      <color theme="1"/>
      <name val="Calibri"/>
      <family val="2"/>
      <scheme val="minor"/>
    </font>
    <font>
      <sz val="10"/>
      <name val="Calibri"/>
      <family val="2"/>
      <scheme val="minor"/>
    </font>
    <font>
      <sz val="8"/>
      <color rgb="FF0070C0"/>
      <name val="Calibri"/>
      <family val="2"/>
      <scheme val="minor"/>
    </font>
    <font>
      <b/>
      <sz val="1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9" tint="0.59999389629810485"/>
        <bgColor indexed="64"/>
      </patternFill>
    </fill>
    <fill>
      <patternFill patternType="solid">
        <fgColor theme="5" tint="0.39997558519241921"/>
        <bgColor indexed="64"/>
      </patternFill>
    </fill>
  </fills>
  <borders count="10">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3" fillId="0" borderId="0" applyFont="0" applyFill="0" applyBorder="0" applyAlignment="0" applyProtection="0"/>
  </cellStyleXfs>
  <cellXfs count="89">
    <xf numFmtId="0" fontId="0" fillId="0" borderId="0" xfId="0"/>
    <xf numFmtId="0" fontId="0" fillId="0" borderId="0" xfId="0" applyAlignment="1">
      <alignment vertical="center"/>
    </xf>
    <xf numFmtId="0" fontId="2" fillId="0" borderId="0" xfId="0" applyFont="1" applyAlignment="1">
      <alignment vertical="center"/>
    </xf>
    <xf numFmtId="0" fontId="0" fillId="0" borderId="0" xfId="0" applyFont="1" applyAlignment="1">
      <alignment vertical="center"/>
    </xf>
    <xf numFmtId="0" fontId="0" fillId="0" borderId="0" xfId="0" applyAlignment="1">
      <alignment vertical="top"/>
    </xf>
    <xf numFmtId="0" fontId="4" fillId="0" borderId="4" xfId="0" applyFont="1" applyBorder="1" applyAlignment="1">
      <alignment vertical="center"/>
    </xf>
    <xf numFmtId="0" fontId="0" fillId="0" borderId="4" xfId="0" applyFont="1" applyBorder="1" applyAlignment="1">
      <alignment horizontal="left" vertical="center" indent="1"/>
    </xf>
    <xf numFmtId="3" fontId="2" fillId="0" borderId="0" xfId="0" applyNumberFormat="1" applyFont="1" applyBorder="1" applyAlignment="1">
      <alignment vertical="center"/>
    </xf>
    <xf numFmtId="3" fontId="0" fillId="0" borderId="0" xfId="0" applyNumberFormat="1" applyFont="1" applyBorder="1" applyAlignment="1">
      <alignment vertical="center"/>
    </xf>
    <xf numFmtId="3" fontId="0" fillId="0" borderId="5" xfId="0" applyNumberFormat="1" applyFont="1" applyBorder="1" applyAlignment="1">
      <alignment vertical="center"/>
    </xf>
    <xf numFmtId="164" fontId="2" fillId="0" borderId="0" xfId="0" applyNumberFormat="1" applyFont="1" applyBorder="1" applyAlignment="1">
      <alignment vertical="center"/>
    </xf>
    <xf numFmtId="4" fontId="0" fillId="0" borderId="0" xfId="0" applyNumberFormat="1" applyFont="1" applyBorder="1" applyAlignment="1">
      <alignment vertical="center"/>
    </xf>
    <xf numFmtId="164" fontId="0" fillId="0" borderId="5" xfId="0" applyNumberFormat="1" applyFont="1" applyBorder="1" applyAlignment="1">
      <alignment vertical="center"/>
    </xf>
    <xf numFmtId="0" fontId="0" fillId="0" borderId="4" xfId="0" applyBorder="1" applyAlignment="1">
      <alignment horizontal="left" vertical="center" indent="1"/>
    </xf>
    <xf numFmtId="3" fontId="7" fillId="2" borderId="0" xfId="0" applyNumberFormat="1" applyFont="1" applyFill="1" applyBorder="1" applyAlignment="1">
      <alignment vertical="center"/>
    </xf>
    <xf numFmtId="3" fontId="10" fillId="2" borderId="0" xfId="0" applyNumberFormat="1" applyFont="1" applyFill="1" applyBorder="1" applyAlignment="1">
      <alignment vertical="center"/>
    </xf>
    <xf numFmtId="164" fontId="7" fillId="2" borderId="0" xfId="0" applyNumberFormat="1" applyFont="1" applyFill="1" applyBorder="1" applyAlignment="1">
      <alignment vertical="center"/>
    </xf>
    <xf numFmtId="0" fontId="10" fillId="2" borderId="0" xfId="0" applyFont="1" applyFill="1" applyBorder="1" applyAlignment="1">
      <alignment vertical="center"/>
    </xf>
    <xf numFmtId="9" fontId="2" fillId="0" borderId="0" xfId="1" applyFont="1" applyBorder="1" applyAlignment="1">
      <alignment vertical="center"/>
    </xf>
    <xf numFmtId="9" fontId="0" fillId="0" borderId="5" xfId="1" applyFont="1" applyBorder="1" applyAlignment="1">
      <alignment vertical="center"/>
    </xf>
    <xf numFmtId="4" fontId="7" fillId="2" borderId="0" xfId="0" applyNumberFormat="1" applyFont="1" applyFill="1" applyBorder="1" applyAlignment="1">
      <alignment vertical="center"/>
    </xf>
    <xf numFmtId="164" fontId="0" fillId="0" borderId="5" xfId="0" applyNumberFormat="1" applyBorder="1" applyAlignment="1">
      <alignment vertical="center"/>
    </xf>
    <xf numFmtId="4" fontId="8" fillId="2" borderId="0" xfId="0" applyNumberFormat="1" applyFont="1" applyFill="1" applyBorder="1" applyAlignment="1">
      <alignment vertical="center"/>
    </xf>
    <xf numFmtId="164" fontId="5" fillId="0" borderId="0" xfId="0" applyNumberFormat="1" applyFont="1" applyBorder="1" applyAlignment="1">
      <alignment vertical="center"/>
    </xf>
    <xf numFmtId="4" fontId="9" fillId="2" borderId="0" xfId="0" applyNumberFormat="1" applyFont="1" applyFill="1" applyBorder="1" applyAlignment="1">
      <alignment vertical="center"/>
    </xf>
    <xf numFmtId="164" fontId="4" fillId="0" borderId="5" xfId="0" applyNumberFormat="1" applyFont="1" applyBorder="1" applyAlignment="1">
      <alignment vertical="center"/>
    </xf>
    <xf numFmtId="0" fontId="4" fillId="3" borderId="6" xfId="0" applyFont="1" applyFill="1" applyBorder="1" applyAlignment="1">
      <alignment vertical="center"/>
    </xf>
    <xf numFmtId="164" fontId="5" fillId="3" borderId="7" xfId="0" applyNumberFormat="1" applyFont="1" applyFill="1" applyBorder="1" applyAlignment="1">
      <alignment vertical="center"/>
    </xf>
    <xf numFmtId="164" fontId="4" fillId="3" borderId="8" xfId="0" applyNumberFormat="1" applyFont="1" applyFill="1" applyBorder="1" applyAlignment="1">
      <alignment vertical="center"/>
    </xf>
    <xf numFmtId="4" fontId="10" fillId="2" borderId="0" xfId="0" applyNumberFormat="1" applyFont="1" applyFill="1" applyBorder="1" applyAlignment="1">
      <alignment vertical="center"/>
    </xf>
    <xf numFmtId="0" fontId="0" fillId="0" borderId="1" xfId="0" applyBorder="1" applyAlignment="1">
      <alignment vertical="center" wrapText="1"/>
    </xf>
    <xf numFmtId="0" fontId="0" fillId="0" borderId="0" xfId="0" applyAlignment="1">
      <alignment vertical="center" wrapText="1"/>
    </xf>
    <xf numFmtId="0" fontId="6" fillId="0" borderId="0" xfId="0" applyFont="1" applyAlignment="1">
      <alignment vertical="top"/>
    </xf>
    <xf numFmtId="4" fontId="12" fillId="3" borderId="7" xfId="0" applyNumberFormat="1" applyFont="1" applyFill="1" applyBorder="1" applyAlignment="1">
      <alignment vertical="center"/>
    </xf>
    <xf numFmtId="4" fontId="13" fillId="3" borderId="7" xfId="0" applyNumberFormat="1" applyFont="1" applyFill="1" applyBorder="1" applyAlignment="1">
      <alignment horizontal="right" vertical="center"/>
    </xf>
    <xf numFmtId="0" fontId="14" fillId="0" borderId="2" xfId="0" applyFont="1" applyBorder="1" applyAlignment="1">
      <alignment horizontal="center" wrapText="1"/>
    </xf>
    <xf numFmtId="0" fontId="14" fillId="0" borderId="0" xfId="0" applyFont="1" applyBorder="1" applyAlignment="1">
      <alignment horizontal="center" vertical="center"/>
    </xf>
    <xf numFmtId="0" fontId="14" fillId="3" borderId="7" xfId="0" applyFont="1" applyFill="1" applyBorder="1" applyAlignment="1">
      <alignment horizontal="center" vertical="center"/>
    </xf>
    <xf numFmtId="3" fontId="1" fillId="0" borderId="0" xfId="0" applyNumberFormat="1" applyFont="1" applyBorder="1" applyAlignment="1">
      <alignment vertical="center"/>
    </xf>
    <xf numFmtId="164" fontId="1" fillId="0" borderId="0" xfId="0" applyNumberFormat="1" applyFont="1" applyBorder="1" applyAlignment="1">
      <alignment vertical="center"/>
    </xf>
    <xf numFmtId="9" fontId="2" fillId="0" borderId="0" xfId="1" applyFont="1" applyFill="1" applyBorder="1" applyAlignment="1">
      <alignment vertical="center"/>
    </xf>
    <xf numFmtId="3" fontId="1" fillId="0" borderId="0" xfId="0" applyNumberFormat="1" applyFont="1" applyFill="1" applyBorder="1" applyAlignment="1">
      <alignment vertical="center"/>
    </xf>
    <xf numFmtId="0" fontId="0" fillId="0" borderId="4" xfId="0" applyFont="1" applyBorder="1" applyAlignment="1">
      <alignment horizontal="left" vertical="center" wrapText="1" indent="1"/>
    </xf>
    <xf numFmtId="9" fontId="1" fillId="0" borderId="0" xfId="1" applyFont="1" applyFill="1" applyBorder="1" applyAlignment="1">
      <alignment vertical="center"/>
    </xf>
    <xf numFmtId="3" fontId="10" fillId="4" borderId="0" xfId="0" applyNumberFormat="1" applyFont="1" applyFill="1" applyBorder="1" applyAlignment="1">
      <alignment vertical="center"/>
    </xf>
    <xf numFmtId="0" fontId="4" fillId="0" borderId="0" xfId="0" applyFont="1" applyFill="1" applyBorder="1" applyAlignment="1">
      <alignment vertical="center"/>
    </xf>
    <xf numFmtId="0" fontId="14" fillId="0" borderId="0" xfId="0" applyFont="1" applyFill="1" applyBorder="1" applyAlignment="1">
      <alignment horizontal="center" vertical="center"/>
    </xf>
    <xf numFmtId="4" fontId="12" fillId="0" borderId="0" xfId="0" applyNumberFormat="1" applyFont="1" applyFill="1" applyBorder="1" applyAlignment="1">
      <alignment vertical="center"/>
    </xf>
    <xf numFmtId="164" fontId="5" fillId="0" borderId="0" xfId="0" applyNumberFormat="1" applyFont="1" applyFill="1" applyBorder="1" applyAlignment="1">
      <alignment vertical="center"/>
    </xf>
    <xf numFmtId="4" fontId="13" fillId="0" borderId="0" xfId="0" applyNumberFormat="1" applyFont="1" applyFill="1" applyBorder="1" applyAlignment="1">
      <alignment horizontal="right" vertical="center"/>
    </xf>
    <xf numFmtId="0" fontId="0" fillId="0" borderId="0" xfId="0" applyFill="1" applyAlignment="1">
      <alignment vertical="center"/>
    </xf>
    <xf numFmtId="0" fontId="0" fillId="0" borderId="0" xfId="0" applyAlignment="1">
      <alignment vertical="top"/>
    </xf>
    <xf numFmtId="0" fontId="2" fillId="0" borderId="0" xfId="0" applyFont="1" applyAlignment="1">
      <alignment vertical="top"/>
    </xf>
    <xf numFmtId="0" fontId="1" fillId="0" borderId="0" xfId="0" applyFont="1" applyAlignment="1">
      <alignment horizontal="right" vertical="center"/>
    </xf>
    <xf numFmtId="0" fontId="11" fillId="0" borderId="9" xfId="0" applyFont="1" applyFill="1" applyBorder="1" applyAlignment="1">
      <alignment horizontal="center" vertical="center"/>
    </xf>
    <xf numFmtId="0" fontId="15" fillId="0" borderId="9" xfId="0" applyFont="1" applyFill="1" applyBorder="1" applyAlignment="1">
      <alignment horizontal="center" vertical="center"/>
    </xf>
    <xf numFmtId="9" fontId="15" fillId="0" borderId="9" xfId="0" applyNumberFormat="1" applyFont="1" applyFill="1" applyBorder="1" applyAlignment="1">
      <alignment horizontal="center" vertical="center"/>
    </xf>
    <xf numFmtId="0" fontId="11" fillId="0" borderId="0" xfId="0" applyFont="1" applyFill="1" applyBorder="1" applyAlignment="1">
      <alignment horizontal="right" vertical="center"/>
    </xf>
    <xf numFmtId="0" fontId="11" fillId="0" borderId="0" xfId="0" applyFont="1" applyFill="1" applyBorder="1" applyAlignment="1">
      <alignment horizontal="left" vertical="center"/>
    </xf>
    <xf numFmtId="4" fontId="19" fillId="0" borderId="0" xfId="0" applyNumberFormat="1" applyFont="1" applyFill="1" applyBorder="1" applyAlignment="1">
      <alignment vertical="center"/>
    </xf>
    <xf numFmtId="0" fontId="0" fillId="0" borderId="0" xfId="0" applyFont="1" applyFill="1" applyBorder="1" applyAlignment="1">
      <alignment vertical="center"/>
    </xf>
    <xf numFmtId="4" fontId="16" fillId="0" borderId="0" xfId="0" applyNumberFormat="1" applyFont="1" applyFill="1" applyBorder="1" applyAlignment="1">
      <alignment vertical="center"/>
    </xf>
    <xf numFmtId="4" fontId="1" fillId="0" borderId="0" xfId="0" applyNumberFormat="1" applyFont="1" applyBorder="1" applyAlignment="1">
      <alignment vertical="center"/>
    </xf>
    <xf numFmtId="0" fontId="0" fillId="0" borderId="0" xfId="0" applyFont="1" applyBorder="1" applyAlignment="1">
      <alignment vertical="center"/>
    </xf>
    <xf numFmtId="2" fontId="0" fillId="0" borderId="0" xfId="0" applyNumberFormat="1" applyFont="1" applyBorder="1" applyAlignment="1">
      <alignment vertical="center"/>
    </xf>
    <xf numFmtId="0" fontId="20" fillId="0" borderId="2" xfId="0" applyFont="1" applyBorder="1" applyAlignment="1">
      <alignment horizontal="center" vertical="center"/>
    </xf>
    <xf numFmtId="4" fontId="21" fillId="0" borderId="2" xfId="0" applyNumberFormat="1" applyFont="1" applyBorder="1" applyAlignment="1">
      <alignment vertical="center"/>
    </xf>
    <xf numFmtId="0" fontId="21" fillId="0" borderId="2" xfId="0" applyFont="1" applyBorder="1" applyAlignment="1">
      <alignment vertical="center"/>
    </xf>
    <xf numFmtId="4" fontId="17" fillId="0" borderId="2" xfId="0" applyNumberFormat="1" applyFont="1" applyBorder="1" applyAlignment="1">
      <alignment vertical="center"/>
    </xf>
    <xf numFmtId="0" fontId="20" fillId="0" borderId="7" xfId="0" applyFont="1" applyBorder="1" applyAlignment="1">
      <alignment horizontal="center" vertical="center"/>
    </xf>
    <xf numFmtId="4" fontId="21" fillId="0" borderId="7" xfId="0" applyNumberFormat="1" applyFont="1" applyBorder="1" applyAlignment="1">
      <alignment vertical="center"/>
    </xf>
    <xf numFmtId="0" fontId="21" fillId="0" borderId="7" xfId="0" applyFont="1" applyBorder="1" applyAlignment="1">
      <alignment vertical="center"/>
    </xf>
    <xf numFmtId="4" fontId="17" fillId="0" borderId="7" xfId="0" applyNumberFormat="1" applyFont="1" applyBorder="1" applyAlignment="1">
      <alignment vertical="center"/>
    </xf>
    <xf numFmtId="0" fontId="17" fillId="0" borderId="3" xfId="0" applyFont="1" applyBorder="1" applyAlignment="1">
      <alignment vertical="center"/>
    </xf>
    <xf numFmtId="0" fontId="17" fillId="0" borderId="8" xfId="0" applyFont="1" applyBorder="1" applyAlignment="1">
      <alignment vertical="center"/>
    </xf>
    <xf numFmtId="0" fontId="0" fillId="0" borderId="1" xfId="0" applyBorder="1" applyAlignment="1">
      <alignment vertical="center"/>
    </xf>
    <xf numFmtId="0" fontId="0" fillId="0" borderId="6" xfId="0" applyBorder="1" applyAlignment="1">
      <alignmen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6" fillId="0" borderId="0" xfId="0" applyFont="1" applyFill="1" applyAlignment="1">
      <alignment vertical="top" wrapText="1"/>
    </xf>
    <xf numFmtId="0" fontId="6" fillId="0" borderId="0" xfId="0" applyFont="1" applyBorder="1" applyAlignment="1">
      <alignment horizontal="center" vertical="top"/>
    </xf>
    <xf numFmtId="0" fontId="11" fillId="0" borderId="0" xfId="0" applyFont="1" applyBorder="1" applyAlignment="1">
      <alignment horizontal="center" vertical="center"/>
    </xf>
    <xf numFmtId="0" fontId="11" fillId="0" borderId="5" xfId="0" applyFont="1" applyBorder="1" applyAlignment="1">
      <alignment horizontal="center" vertical="center"/>
    </xf>
    <xf numFmtId="0" fontId="0" fillId="0" borderId="7" xfId="0" applyBorder="1" applyAlignment="1">
      <alignment horizontal="left" vertical="top" wrapText="1"/>
    </xf>
    <xf numFmtId="0" fontId="0" fillId="0" borderId="0" xfId="0" applyAlignment="1">
      <alignment horizontal="left" vertical="center" wrapText="1"/>
    </xf>
    <xf numFmtId="0" fontId="0" fillId="0" borderId="0" xfId="0" applyFill="1" applyAlignment="1">
      <alignment vertical="top" wrapText="1"/>
    </xf>
    <xf numFmtId="0" fontId="0" fillId="0" borderId="0" xfId="0" applyFill="1" applyAlignment="1"/>
    <xf numFmtId="0" fontId="0" fillId="0" borderId="0" xfId="0" applyFont="1" applyFill="1" applyBorder="1" applyAlignment="1">
      <alignment horizontal="left" vertical="top" wrapText="1"/>
    </xf>
    <xf numFmtId="0" fontId="0" fillId="0" borderId="0" xfId="0" applyFill="1" applyAlignment="1">
      <alignment vertical="top"/>
    </xf>
  </cellXfs>
  <cellStyles count="2">
    <cellStyle name="Prozent" xfId="1" builtinId="5"/>
    <cellStyle name="Standard"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Larissa">
  <a:themeElements>
    <a:clrScheme name="Neunkirchen/Nahe">
      <a:dk1>
        <a:srgbClr val="000000"/>
      </a:dk1>
      <a:lt1>
        <a:srgbClr val="595959"/>
      </a:lt1>
      <a:dk2>
        <a:srgbClr val="7F7F7F"/>
      </a:dk2>
      <a:lt2>
        <a:srgbClr val="FFFFFF"/>
      </a:lt2>
      <a:accent1>
        <a:srgbClr val="FFFF00"/>
      </a:accent1>
      <a:accent2>
        <a:srgbClr val="FFFF66"/>
      </a:accent2>
      <a:accent3>
        <a:srgbClr val="FFFF9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8"/>
  <sheetViews>
    <sheetView tabSelected="1" workbookViewId="0">
      <selection activeCell="E5" sqref="E5"/>
    </sheetView>
  </sheetViews>
  <sheetFormatPr baseColWidth="10" defaultColWidth="11" defaultRowHeight="15.6" x14ac:dyDescent="0.3"/>
  <cols>
    <col min="1" max="1" width="51" style="1" customWidth="1"/>
    <col min="2" max="2" width="12.09765625" style="1" customWidth="1"/>
    <col min="3" max="3" width="8.59765625" style="2" customWidth="1"/>
    <col min="4" max="4" width="7.59765625" style="2" customWidth="1"/>
    <col min="5" max="5" width="12.19921875" style="1" customWidth="1"/>
    <col min="6" max="6" width="11.8984375" style="1" customWidth="1"/>
    <col min="7" max="7" width="8.69921875" style="1" customWidth="1"/>
    <col min="8" max="16384" width="11" style="1"/>
  </cols>
  <sheetData>
    <row r="1" spans="1:7" s="4" customFormat="1" ht="20.25" customHeight="1" x14ac:dyDescent="0.3">
      <c r="A1" s="80" t="s">
        <v>53</v>
      </c>
      <c r="B1" s="80"/>
      <c r="C1" s="80"/>
      <c r="D1" s="80"/>
      <c r="E1" s="80"/>
      <c r="F1" s="80"/>
      <c r="G1" s="32"/>
    </row>
    <row r="2" spans="1:7" s="4" customFormat="1" ht="31.5" customHeight="1" thickBot="1" x14ac:dyDescent="0.35">
      <c r="A2" s="84" t="s">
        <v>52</v>
      </c>
      <c r="B2" s="84"/>
      <c r="C2" s="84"/>
      <c r="D2" s="84"/>
      <c r="E2" s="84"/>
      <c r="F2" s="84"/>
      <c r="G2" s="32"/>
    </row>
    <row r="3" spans="1:7" s="31" customFormat="1" ht="21" customHeight="1" thickTop="1" x14ac:dyDescent="0.2">
      <c r="A3" s="30"/>
      <c r="B3" s="35" t="s">
        <v>32</v>
      </c>
      <c r="C3" s="77" t="s">
        <v>8</v>
      </c>
      <c r="D3" s="77"/>
      <c r="E3" s="77" t="s">
        <v>9</v>
      </c>
      <c r="F3" s="78"/>
    </row>
    <row r="4" spans="1:7" x14ac:dyDescent="0.3">
      <c r="A4" s="5" t="s">
        <v>7</v>
      </c>
      <c r="B4" s="81"/>
      <c r="C4" s="81"/>
      <c r="D4" s="81"/>
      <c r="E4" s="81"/>
      <c r="F4" s="82"/>
    </row>
    <row r="5" spans="1:7" x14ac:dyDescent="0.3">
      <c r="A5" s="6" t="s">
        <v>17</v>
      </c>
      <c r="B5" s="36" t="s">
        <v>20</v>
      </c>
      <c r="C5" s="38">
        <v>2500</v>
      </c>
      <c r="D5" s="7" t="s">
        <v>10</v>
      </c>
      <c r="E5" s="8"/>
      <c r="F5" s="9" t="s">
        <v>10</v>
      </c>
    </row>
    <row r="6" spans="1:7" x14ac:dyDescent="0.3">
      <c r="A6" s="6" t="s">
        <v>73</v>
      </c>
      <c r="B6" s="36" t="s">
        <v>21</v>
      </c>
      <c r="C6" s="62">
        <v>0.64</v>
      </c>
      <c r="D6" s="10" t="s">
        <v>11</v>
      </c>
      <c r="E6" s="11"/>
      <c r="F6" s="12" t="s">
        <v>11</v>
      </c>
    </row>
    <row r="7" spans="1:7" x14ac:dyDescent="0.3">
      <c r="A7" s="13" t="s">
        <v>14</v>
      </c>
      <c r="B7" s="36" t="s">
        <v>22</v>
      </c>
      <c r="C7" s="14">
        <f>C5*10</f>
        <v>25000</v>
      </c>
      <c r="D7" s="7" t="s">
        <v>12</v>
      </c>
      <c r="E7" s="15">
        <f>E5*10</f>
        <v>0</v>
      </c>
      <c r="F7" s="9" t="s">
        <v>12</v>
      </c>
    </row>
    <row r="8" spans="1:7" ht="17.399999999999999" x14ac:dyDescent="0.3">
      <c r="A8" s="6" t="s">
        <v>57</v>
      </c>
      <c r="B8" s="36" t="s">
        <v>23</v>
      </c>
      <c r="C8" s="16">
        <f>C6/10</f>
        <v>6.4000000000000001E-2</v>
      </c>
      <c r="D8" s="10" t="s">
        <v>11</v>
      </c>
      <c r="E8" s="17">
        <f>E6/10</f>
        <v>0</v>
      </c>
      <c r="F8" s="12" t="s">
        <v>11</v>
      </c>
    </row>
    <row r="9" spans="1:7" ht="17.399999999999999" x14ac:dyDescent="0.3">
      <c r="A9" s="6" t="s">
        <v>58</v>
      </c>
      <c r="B9" s="36" t="s">
        <v>24</v>
      </c>
      <c r="C9" s="38">
        <v>83</v>
      </c>
      <c r="D9" s="18" t="s">
        <v>13</v>
      </c>
      <c r="E9" s="63"/>
      <c r="F9" s="19" t="s">
        <v>13</v>
      </c>
    </row>
    <row r="10" spans="1:7" x14ac:dyDescent="0.3">
      <c r="A10" s="6" t="s">
        <v>15</v>
      </c>
      <c r="B10" s="36" t="s">
        <v>25</v>
      </c>
      <c r="C10" s="14">
        <f>C7*C9/100</f>
        <v>20750</v>
      </c>
      <c r="D10" s="7" t="s">
        <v>12</v>
      </c>
      <c r="E10" s="15">
        <f>E7*E9/100</f>
        <v>0</v>
      </c>
      <c r="F10" s="9" t="s">
        <v>12</v>
      </c>
    </row>
    <row r="11" spans="1:7" x14ac:dyDescent="0.3">
      <c r="A11" s="5" t="s">
        <v>19</v>
      </c>
      <c r="B11" s="81"/>
      <c r="C11" s="81"/>
      <c r="D11" s="81"/>
      <c r="E11" s="81"/>
      <c r="F11" s="82"/>
    </row>
    <row r="12" spans="1:7" x14ac:dyDescent="0.3">
      <c r="A12" s="13" t="s">
        <v>71</v>
      </c>
      <c r="B12" s="36" t="s">
        <v>26</v>
      </c>
      <c r="C12" s="20">
        <f>C8*C7</f>
        <v>1600</v>
      </c>
      <c r="D12" s="10" t="s">
        <v>11</v>
      </c>
      <c r="E12" s="29">
        <f>E8*E7</f>
        <v>0</v>
      </c>
      <c r="F12" s="21" t="s">
        <v>11</v>
      </c>
    </row>
    <row r="13" spans="1:7" x14ac:dyDescent="0.3">
      <c r="A13" s="13" t="s">
        <v>18</v>
      </c>
      <c r="B13" s="36" t="s">
        <v>27</v>
      </c>
      <c r="C13" s="62">
        <v>90</v>
      </c>
      <c r="D13" s="10" t="s">
        <v>11</v>
      </c>
      <c r="E13" s="64"/>
      <c r="F13" s="21" t="s">
        <v>11</v>
      </c>
    </row>
    <row r="14" spans="1:7" x14ac:dyDescent="0.3">
      <c r="A14" s="13" t="s">
        <v>1</v>
      </c>
      <c r="B14" s="36" t="s">
        <v>28</v>
      </c>
      <c r="C14" s="62">
        <v>80</v>
      </c>
      <c r="D14" s="10" t="s">
        <v>11</v>
      </c>
      <c r="E14" s="64"/>
      <c r="F14" s="21" t="s">
        <v>11</v>
      </c>
    </row>
    <row r="15" spans="1:7" x14ac:dyDescent="0.3">
      <c r="A15" s="13" t="s">
        <v>51</v>
      </c>
      <c r="B15" s="36" t="s">
        <v>29</v>
      </c>
      <c r="C15" s="62">
        <v>70</v>
      </c>
      <c r="D15" s="10" t="s">
        <v>11</v>
      </c>
      <c r="E15" s="64"/>
      <c r="F15" s="21" t="s">
        <v>11</v>
      </c>
    </row>
    <row r="16" spans="1:7" ht="17.399999999999999" x14ac:dyDescent="0.3">
      <c r="A16" s="13" t="s">
        <v>59</v>
      </c>
      <c r="B16" s="36" t="s">
        <v>30</v>
      </c>
      <c r="C16" s="62">
        <v>600</v>
      </c>
      <c r="D16" s="10" t="s">
        <v>11</v>
      </c>
      <c r="E16" s="64"/>
      <c r="F16" s="21" t="s">
        <v>11</v>
      </c>
    </row>
    <row r="17" spans="1:8" x14ac:dyDescent="0.3">
      <c r="A17" s="5" t="s">
        <v>67</v>
      </c>
      <c r="B17" s="36" t="s">
        <v>31</v>
      </c>
      <c r="C17" s="22">
        <f>SUM(C12:C16)</f>
        <v>2440</v>
      </c>
      <c r="D17" s="23" t="s">
        <v>11</v>
      </c>
      <c r="E17" s="24">
        <f>SUM(E12:E16)</f>
        <v>0</v>
      </c>
      <c r="F17" s="25" t="s">
        <v>11</v>
      </c>
    </row>
    <row r="18" spans="1:8" ht="16.2" thickBot="1" x14ac:dyDescent="0.35">
      <c r="A18" s="26" t="s">
        <v>62</v>
      </c>
      <c r="B18" s="37" t="s">
        <v>33</v>
      </c>
      <c r="C18" s="33">
        <f>C17/C10*100</f>
        <v>11.759036144578314</v>
      </c>
      <c r="D18" s="27" t="s">
        <v>46</v>
      </c>
      <c r="E18" s="34" t="e">
        <f>E17/E10*100</f>
        <v>#DIV/0!</v>
      </c>
      <c r="F18" s="28" t="s">
        <v>46</v>
      </c>
    </row>
    <row r="19" spans="1:8" s="50" customFormat="1" ht="12" customHeight="1" thickTop="1" x14ac:dyDescent="0.3">
      <c r="A19" s="45"/>
      <c r="B19" s="46"/>
      <c r="C19" s="47"/>
      <c r="D19" s="48"/>
      <c r="E19" s="49"/>
      <c r="F19" s="53" t="s">
        <v>61</v>
      </c>
    </row>
    <row r="20" spans="1:8" s="50" customFormat="1" ht="18.75" customHeight="1" x14ac:dyDescent="0.3">
      <c r="A20" s="85" t="s">
        <v>65</v>
      </c>
      <c r="B20" s="86"/>
      <c r="C20" s="86"/>
      <c r="D20" s="86"/>
      <c r="E20" s="86"/>
      <c r="F20" s="86"/>
    </row>
    <row r="21" spans="1:8" s="50" customFormat="1" ht="9.75" customHeight="1" x14ac:dyDescent="0.3">
      <c r="A21" s="87" t="s">
        <v>74</v>
      </c>
      <c r="B21" s="88"/>
      <c r="C21" s="88"/>
      <c r="D21" s="88"/>
      <c r="E21" s="54" t="s">
        <v>16</v>
      </c>
      <c r="F21" s="54" t="s">
        <v>0</v>
      </c>
    </row>
    <row r="22" spans="1:8" s="2" customFormat="1" ht="9.75" customHeight="1" x14ac:dyDescent="0.3">
      <c r="A22" s="88"/>
      <c r="B22" s="88"/>
      <c r="C22" s="88"/>
      <c r="D22" s="88"/>
      <c r="E22" s="55" t="s">
        <v>2</v>
      </c>
      <c r="F22" s="56">
        <v>0.75</v>
      </c>
    </row>
    <row r="23" spans="1:8" s="2" customFormat="1" ht="9.75" customHeight="1" x14ac:dyDescent="0.3">
      <c r="A23" s="88"/>
      <c r="B23" s="88"/>
      <c r="C23" s="88"/>
      <c r="D23" s="88"/>
      <c r="E23" s="55" t="s">
        <v>3</v>
      </c>
      <c r="F23" s="56">
        <v>0.77</v>
      </c>
    </row>
    <row r="24" spans="1:8" s="2" customFormat="1" ht="9.75" customHeight="1" x14ac:dyDescent="0.3">
      <c r="A24" s="88"/>
      <c r="B24" s="88"/>
      <c r="C24" s="88"/>
      <c r="D24" s="88"/>
      <c r="E24" s="55" t="s">
        <v>4</v>
      </c>
      <c r="F24" s="56">
        <v>0.8</v>
      </c>
    </row>
    <row r="25" spans="1:8" s="2" customFormat="1" ht="9.75" customHeight="1" x14ac:dyDescent="0.3">
      <c r="A25" s="88"/>
      <c r="B25" s="88"/>
      <c r="C25" s="88"/>
      <c r="D25" s="88"/>
      <c r="E25" s="55" t="s">
        <v>5</v>
      </c>
      <c r="F25" s="56">
        <v>0.83</v>
      </c>
    </row>
    <row r="26" spans="1:8" s="2" customFormat="1" ht="9.75" customHeight="1" x14ac:dyDescent="0.3">
      <c r="A26" s="88"/>
      <c r="B26" s="88"/>
      <c r="C26" s="88"/>
      <c r="D26" s="88"/>
      <c r="E26" s="55" t="s">
        <v>6</v>
      </c>
      <c r="F26" s="56">
        <v>0.86</v>
      </c>
    </row>
    <row r="27" spans="1:8" s="2" customFormat="1" ht="9.75" customHeight="1" x14ac:dyDescent="0.3">
      <c r="A27" s="88"/>
      <c r="B27" s="88"/>
      <c r="C27" s="88"/>
      <c r="D27" s="88"/>
      <c r="E27" s="55" t="s">
        <v>55</v>
      </c>
      <c r="F27" s="56">
        <v>0.89</v>
      </c>
    </row>
    <row r="28" spans="1:8" s="2" customFormat="1" ht="9.75" customHeight="1" x14ac:dyDescent="0.3">
      <c r="A28" s="88"/>
      <c r="B28" s="88"/>
      <c r="C28" s="88"/>
      <c r="D28" s="88"/>
      <c r="E28" s="57" t="s">
        <v>35</v>
      </c>
      <c r="F28" s="58" t="s">
        <v>36</v>
      </c>
    </row>
    <row r="29" spans="1:8" s="2" customFormat="1" ht="16.5" customHeight="1" x14ac:dyDescent="0.3">
      <c r="A29" s="85" t="s">
        <v>63</v>
      </c>
      <c r="B29" s="86"/>
      <c r="C29" s="86"/>
      <c r="D29" s="86"/>
      <c r="E29" s="86"/>
      <c r="F29" s="86"/>
      <c r="H29" s="52"/>
    </row>
    <row r="30" spans="1:8" ht="9" customHeight="1" x14ac:dyDescent="0.3">
      <c r="C30" s="3"/>
    </row>
    <row r="31" spans="1:8" ht="20.25" customHeight="1" x14ac:dyDescent="0.3">
      <c r="A31" s="80" t="s">
        <v>34</v>
      </c>
      <c r="B31" s="80"/>
      <c r="C31" s="80"/>
      <c r="D31" s="80"/>
      <c r="E31" s="80"/>
      <c r="F31" s="80"/>
    </row>
    <row r="32" spans="1:8" ht="94.5" customHeight="1" thickBot="1" x14ac:dyDescent="0.35">
      <c r="A32" s="83" t="s">
        <v>66</v>
      </c>
      <c r="B32" s="83"/>
      <c r="C32" s="83"/>
      <c r="D32" s="83"/>
      <c r="E32" s="83"/>
      <c r="F32" s="83"/>
    </row>
    <row r="33" spans="1:6" ht="21" customHeight="1" thickTop="1" x14ac:dyDescent="0.2">
      <c r="A33" s="30"/>
      <c r="B33" s="35" t="s">
        <v>32</v>
      </c>
      <c r="C33" s="77" t="s">
        <v>8</v>
      </c>
      <c r="D33" s="77"/>
      <c r="E33" s="77" t="s">
        <v>9</v>
      </c>
      <c r="F33" s="78"/>
    </row>
    <row r="34" spans="1:6" x14ac:dyDescent="0.3">
      <c r="A34" s="5" t="s">
        <v>37</v>
      </c>
      <c r="B34" s="81"/>
      <c r="C34" s="81"/>
      <c r="D34" s="81"/>
      <c r="E34" s="81"/>
      <c r="F34" s="82"/>
    </row>
    <row r="35" spans="1:6" x14ac:dyDescent="0.3">
      <c r="A35" s="6" t="s">
        <v>48</v>
      </c>
      <c r="B35" s="36" t="s">
        <v>20</v>
      </c>
      <c r="C35" s="62">
        <v>38.08</v>
      </c>
      <c r="D35" s="38" t="s">
        <v>11</v>
      </c>
      <c r="E35" s="11"/>
      <c r="F35" s="9" t="s">
        <v>11</v>
      </c>
    </row>
    <row r="36" spans="1:6" x14ac:dyDescent="0.3">
      <c r="A36" s="6" t="s">
        <v>39</v>
      </c>
      <c r="B36" s="36" t="s">
        <v>21</v>
      </c>
      <c r="C36" s="38">
        <v>15</v>
      </c>
      <c r="D36" s="39" t="s">
        <v>38</v>
      </c>
      <c r="E36" s="8"/>
      <c r="F36" s="12" t="s">
        <v>38</v>
      </c>
    </row>
    <row r="37" spans="1:6" x14ac:dyDescent="0.3">
      <c r="A37" s="13" t="s">
        <v>40</v>
      </c>
      <c r="B37" s="36" t="s">
        <v>49</v>
      </c>
      <c r="C37" s="14">
        <f>C35*C36</f>
        <v>571.19999999999993</v>
      </c>
      <c r="D37" s="38" t="s">
        <v>11</v>
      </c>
      <c r="E37" s="15">
        <f>E35*E36</f>
        <v>0</v>
      </c>
      <c r="F37" s="9" t="s">
        <v>11</v>
      </c>
    </row>
    <row r="38" spans="1:6" ht="31.2" x14ac:dyDescent="0.3">
      <c r="A38" s="42" t="s">
        <v>54</v>
      </c>
      <c r="B38" s="36" t="s">
        <v>42</v>
      </c>
      <c r="C38" s="14">
        <f>C10</f>
        <v>20750</v>
      </c>
      <c r="D38" s="41" t="s">
        <v>12</v>
      </c>
      <c r="E38" s="44">
        <f>E10</f>
        <v>0</v>
      </c>
      <c r="F38" s="9" t="s">
        <v>12</v>
      </c>
    </row>
    <row r="39" spans="1:6" x14ac:dyDescent="0.3">
      <c r="A39" s="42" t="s">
        <v>43</v>
      </c>
      <c r="B39" s="36" t="s">
        <v>47</v>
      </c>
      <c r="C39" s="20">
        <f>C37/C38*100</f>
        <v>2.7527710843373487</v>
      </c>
      <c r="D39" s="41" t="s">
        <v>46</v>
      </c>
      <c r="E39" s="29" t="e">
        <f>E37/E38*100</f>
        <v>#DIV/0!</v>
      </c>
      <c r="F39" s="9" t="s">
        <v>46</v>
      </c>
    </row>
    <row r="40" spans="1:6" x14ac:dyDescent="0.3">
      <c r="A40" s="5" t="s">
        <v>41</v>
      </c>
      <c r="B40" s="36"/>
      <c r="C40" s="41"/>
      <c r="D40" s="40"/>
      <c r="E40" s="60"/>
      <c r="F40" s="19"/>
    </row>
    <row r="41" spans="1:6" ht="15.75" customHeight="1" x14ac:dyDescent="0.3">
      <c r="A41" s="42" t="s">
        <v>50</v>
      </c>
      <c r="B41" s="36" t="s">
        <v>44</v>
      </c>
      <c r="C41" s="59">
        <v>7.74</v>
      </c>
      <c r="D41" s="43" t="s">
        <v>46</v>
      </c>
      <c r="E41" s="61"/>
      <c r="F41" s="19" t="s">
        <v>46</v>
      </c>
    </row>
    <row r="42" spans="1:6" ht="16.2" thickBot="1" x14ac:dyDescent="0.35">
      <c r="A42" s="26" t="s">
        <v>60</v>
      </c>
      <c r="B42" s="37" t="s">
        <v>45</v>
      </c>
      <c r="C42" s="33">
        <f>C39+C41</f>
        <v>10.492771084337349</v>
      </c>
      <c r="D42" s="27" t="s">
        <v>46</v>
      </c>
      <c r="E42" s="34" t="e">
        <f>E39+E41</f>
        <v>#DIV/0!</v>
      </c>
      <c r="F42" s="28" t="s">
        <v>46</v>
      </c>
    </row>
    <row r="43" spans="1:6" ht="16.2" thickTop="1" x14ac:dyDescent="0.3">
      <c r="A43" s="75" t="s">
        <v>72</v>
      </c>
      <c r="B43" s="65" t="s">
        <v>68</v>
      </c>
      <c r="C43" s="66">
        <f>C38*C42/100</f>
        <v>2177.25</v>
      </c>
      <c r="D43" s="67" t="s">
        <v>11</v>
      </c>
      <c r="E43" s="68" t="e">
        <f>E38*E42/100</f>
        <v>#DIV/0!</v>
      </c>
      <c r="F43" s="73" t="s">
        <v>11</v>
      </c>
    </row>
    <row r="44" spans="1:6" ht="16.2" thickBot="1" x14ac:dyDescent="0.35">
      <c r="A44" s="76" t="s">
        <v>70</v>
      </c>
      <c r="B44" s="69" t="s">
        <v>69</v>
      </c>
      <c r="C44" s="70">
        <f>C43/12</f>
        <v>181.4375</v>
      </c>
      <c r="D44" s="71" t="s">
        <v>11</v>
      </c>
      <c r="E44" s="72" t="e">
        <f>E43/12</f>
        <v>#DIV/0!</v>
      </c>
      <c r="F44" s="74" t="s">
        <v>11</v>
      </c>
    </row>
    <row r="45" spans="1:6" ht="12" customHeight="1" thickTop="1" x14ac:dyDescent="0.3">
      <c r="F45" s="53" t="s">
        <v>61</v>
      </c>
    </row>
    <row r="46" spans="1:6" ht="6" customHeight="1" x14ac:dyDescent="0.3"/>
    <row r="47" spans="1:6" ht="21" x14ac:dyDescent="0.3">
      <c r="A47" s="80" t="s">
        <v>56</v>
      </c>
      <c r="B47" s="80"/>
      <c r="C47" s="80"/>
      <c r="D47" s="80"/>
      <c r="E47" s="80"/>
      <c r="F47" s="80"/>
    </row>
    <row r="48" spans="1:6" s="51" customFormat="1" ht="96" customHeight="1" x14ac:dyDescent="0.3">
      <c r="A48" s="79" t="s">
        <v>64</v>
      </c>
      <c r="B48" s="79"/>
      <c r="C48" s="79"/>
      <c r="D48" s="79"/>
      <c r="E48" s="79"/>
      <c r="F48" s="79"/>
    </row>
  </sheetData>
  <mergeCells count="16">
    <mergeCell ref="A1:F1"/>
    <mergeCell ref="B4:F4"/>
    <mergeCell ref="A2:F2"/>
    <mergeCell ref="A20:F20"/>
    <mergeCell ref="A29:F29"/>
    <mergeCell ref="A21:D28"/>
    <mergeCell ref="B11:F11"/>
    <mergeCell ref="E33:F33"/>
    <mergeCell ref="A48:F48"/>
    <mergeCell ref="A47:F47"/>
    <mergeCell ref="C3:D3"/>
    <mergeCell ref="E3:F3"/>
    <mergeCell ref="B34:F34"/>
    <mergeCell ref="A31:F31"/>
    <mergeCell ref="A32:F32"/>
    <mergeCell ref="C33:D33"/>
  </mergeCells>
  <pageMargins left="0.51181102362204722" right="0.31496062992125984" top="0.78740157480314965" bottom="0.59055118110236227" header="0.31496062992125984" footer="0.31496062992125984"/>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6" x14ac:dyDescent="0.3"/>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6" x14ac:dyDescent="0.3"/>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Tabelle1</vt:lpstr>
      <vt:lpstr>Tabelle2</vt:lpstr>
      <vt:lpstr>Tabelle3</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schwartz</dc:creator>
  <cp:lastModifiedBy>Michael Welter</cp:lastModifiedBy>
  <cp:lastPrinted>2019-06-21T11:07:27Z</cp:lastPrinted>
  <dcterms:created xsi:type="dcterms:W3CDTF">2018-08-27T09:15:24Z</dcterms:created>
  <dcterms:modified xsi:type="dcterms:W3CDTF">2020-03-26T11:12:12Z</dcterms:modified>
</cp:coreProperties>
</file>